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00" windowHeight="12660" activeTab="0"/>
  </bookViews>
  <sheets>
    <sheet name="Poverty measur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<sst xmlns="http://schemas.openxmlformats.org/spreadsheetml/2006/main" count="27" uniqueCount="27">
  <si>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hc 1</t>
  </si>
  <si>
    <t>pgr 1</t>
  </si>
  <si>
    <t>hc 2</t>
  </si>
  <si>
    <t>pgr 2</t>
  </si>
  <si>
    <t>Nigeria</t>
  </si>
  <si>
    <t>Mali</t>
  </si>
  <si>
    <t>Haiti</t>
  </si>
  <si>
    <t>Zambia</t>
  </si>
  <si>
    <t>niger</t>
  </si>
  <si>
    <t>Sierra leone</t>
  </si>
  <si>
    <t>Burundi</t>
  </si>
  <si>
    <t>Society 1</t>
  </si>
  <si>
    <t>Society 2</t>
  </si>
  <si>
    <t>Poverty gap 1</t>
  </si>
  <si>
    <t>Poverty gap 2</t>
  </si>
  <si>
    <t>sum</t>
  </si>
  <si>
    <t>HEAD COUNT</t>
  </si>
  <si>
    <t>HEAD COUNT RATIO</t>
  </si>
  <si>
    <t>PGR</t>
  </si>
  <si>
    <t>IGR</t>
  </si>
  <si>
    <t>PGR(WB)</t>
  </si>
  <si>
    <t>FGT</t>
  </si>
  <si>
    <t>FGT 1</t>
  </si>
  <si>
    <t>FGT 2</t>
  </si>
  <si>
    <t>Test FGT</t>
  </si>
  <si>
    <t>Test var</t>
  </si>
  <si>
    <t>Central african republic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</si>
</sst>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19.28125" style="0" bestFit="1" customWidth="1"/>
    <col min="4" max="5" width="12.28125" style="0" bestFit="1" customWidth="1"/>
  </cols>
  <sheetData>
    <row r="1" spans="2:7" ht="12.75">
      <c r="B1" t="s">
        <v>11</v>
      </c>
      <c r="C1" t="s">
        <v>12</v>
      </c>
      <c r="D1" t="s">
        <v>13</v>
      </c>
      <c r="E1" t="s">
        <v>14</v>
      </c>
      <c r="F1" t="s">
        <v>22</v>
      </c>
      <c r="G1" t="s">
        <v>23</v>
      </c>
    </row>
    <row r="2" spans="2:7" ht="15.75">
      <c r="B2" s="1">
        <v>1</v>
      </c>
      <c r="C2" s="1">
        <v>90</v>
      </c>
      <c r="D2">
        <f>100-B2</f>
        <v>99</v>
      </c>
      <c r="E2">
        <f>100-C2</f>
        <v>10</v>
      </c>
      <c r="F2">
        <f>POWER(D2/100,2)</f>
        <v>0.9801</v>
      </c>
      <c r="G2">
        <f>POWER(E2/100,2)</f>
        <v>0.010000000000000002</v>
      </c>
    </row>
    <row r="3" spans="2:7" ht="15.75">
      <c r="B3" s="1">
        <v>1</v>
      </c>
      <c r="C3" s="1">
        <v>91</v>
      </c>
      <c r="D3">
        <f aca="true" t="shared" si="0" ref="D3:D19">100-B3</f>
        <v>99</v>
      </c>
      <c r="E3">
        <f aca="true" t="shared" si="1" ref="E3:E8">100-C3</f>
        <v>9</v>
      </c>
      <c r="F3">
        <f aca="true" t="shared" si="2" ref="F3:F19">POWER(D3/100,2)</f>
        <v>0.9801</v>
      </c>
      <c r="G3">
        <f aca="true" t="shared" si="3" ref="G3:G8">POWER(E3/100,2)</f>
        <v>0.0081</v>
      </c>
    </row>
    <row r="4" spans="2:7" ht="15.75">
      <c r="B4" s="1">
        <v>2</v>
      </c>
      <c r="C4" s="1">
        <v>93</v>
      </c>
      <c r="D4">
        <f t="shared" si="0"/>
        <v>98</v>
      </c>
      <c r="E4">
        <f t="shared" si="1"/>
        <v>7</v>
      </c>
      <c r="F4">
        <f t="shared" si="2"/>
        <v>0.9603999999999999</v>
      </c>
      <c r="G4">
        <f t="shared" si="3"/>
        <v>0.004900000000000001</v>
      </c>
    </row>
    <row r="5" spans="2:7" ht="15.75">
      <c r="B5" s="1">
        <v>2</v>
      </c>
      <c r="C5" s="1">
        <v>95</v>
      </c>
      <c r="D5">
        <f t="shared" si="0"/>
        <v>98</v>
      </c>
      <c r="E5">
        <f t="shared" si="1"/>
        <v>5</v>
      </c>
      <c r="F5">
        <f t="shared" si="2"/>
        <v>0.9603999999999999</v>
      </c>
      <c r="G5">
        <f t="shared" si="3"/>
        <v>0.0025000000000000005</v>
      </c>
    </row>
    <row r="6" spans="2:7" ht="15.75">
      <c r="B6" s="1">
        <v>3</v>
      </c>
      <c r="C6" s="1">
        <v>95</v>
      </c>
      <c r="D6">
        <f t="shared" si="0"/>
        <v>97</v>
      </c>
      <c r="E6">
        <f t="shared" si="1"/>
        <v>5</v>
      </c>
      <c r="F6">
        <f t="shared" si="2"/>
        <v>0.9409</v>
      </c>
      <c r="G6">
        <f t="shared" si="3"/>
        <v>0.0025000000000000005</v>
      </c>
    </row>
    <row r="7" spans="2:7" ht="15.75">
      <c r="B7" s="1">
        <v>4</v>
      </c>
      <c r="C7" s="1">
        <v>96</v>
      </c>
      <c r="D7">
        <f t="shared" si="0"/>
        <v>96</v>
      </c>
      <c r="E7">
        <f t="shared" si="1"/>
        <v>4</v>
      </c>
      <c r="F7">
        <f t="shared" si="2"/>
        <v>0.9216</v>
      </c>
      <c r="G7">
        <f t="shared" si="3"/>
        <v>0.0016</v>
      </c>
    </row>
    <row r="8" spans="2:7" ht="15.75">
      <c r="B8" s="1">
        <v>6</v>
      </c>
      <c r="C8" s="1">
        <v>98</v>
      </c>
      <c r="D8">
        <f t="shared" si="0"/>
        <v>94</v>
      </c>
      <c r="E8">
        <f t="shared" si="1"/>
        <v>2</v>
      </c>
      <c r="F8">
        <f t="shared" si="2"/>
        <v>0.8835999999999999</v>
      </c>
      <c r="G8">
        <f t="shared" si="3"/>
        <v>0.0004</v>
      </c>
    </row>
    <row r="9" spans="2:6" ht="15.75">
      <c r="B9" s="1">
        <v>9</v>
      </c>
      <c r="C9" s="1">
        <v>102</v>
      </c>
      <c r="D9">
        <f t="shared" si="0"/>
        <v>91</v>
      </c>
      <c r="F9">
        <f t="shared" si="2"/>
        <v>0.8281000000000001</v>
      </c>
    </row>
    <row r="10" spans="2:6" ht="15.75">
      <c r="B10" s="1">
        <v>10</v>
      </c>
      <c r="C10" s="1">
        <v>140</v>
      </c>
      <c r="D10">
        <f t="shared" si="0"/>
        <v>90</v>
      </c>
      <c r="F10">
        <f t="shared" si="2"/>
        <v>0.81</v>
      </c>
    </row>
    <row r="11" spans="2:6" ht="15.75">
      <c r="B11" s="1">
        <v>10</v>
      </c>
      <c r="C11" s="1">
        <v>300</v>
      </c>
      <c r="D11">
        <f t="shared" si="0"/>
        <v>90</v>
      </c>
      <c r="F11">
        <f t="shared" si="2"/>
        <v>0.81</v>
      </c>
    </row>
    <row r="12" spans="2:6" ht="15.75">
      <c r="B12" s="1">
        <v>28</v>
      </c>
      <c r="C12" s="4"/>
      <c r="D12">
        <f t="shared" si="0"/>
        <v>72</v>
      </c>
      <c r="F12">
        <f t="shared" si="2"/>
        <v>0.5184</v>
      </c>
    </row>
    <row r="13" spans="2:6" ht="15.75">
      <c r="B13" s="1">
        <v>31</v>
      </c>
      <c r="D13">
        <f t="shared" si="0"/>
        <v>69</v>
      </c>
      <c r="F13">
        <f t="shared" si="2"/>
        <v>0.4760999999999999</v>
      </c>
    </row>
    <row r="14" spans="2:6" ht="15.75">
      <c r="B14" s="1">
        <v>32</v>
      </c>
      <c r="D14">
        <f t="shared" si="0"/>
        <v>68</v>
      </c>
      <c r="F14">
        <f t="shared" si="2"/>
        <v>0.4624000000000001</v>
      </c>
    </row>
    <row r="15" spans="2:6" ht="15.75">
      <c r="B15" s="1">
        <v>42</v>
      </c>
      <c r="D15">
        <f t="shared" si="0"/>
        <v>58</v>
      </c>
      <c r="F15">
        <f t="shared" si="2"/>
        <v>0.3364</v>
      </c>
    </row>
    <row r="16" spans="2:6" ht="15.75">
      <c r="B16" s="1">
        <v>65</v>
      </c>
      <c r="D16">
        <f t="shared" si="0"/>
        <v>35</v>
      </c>
      <c r="F16">
        <f t="shared" si="2"/>
        <v>0.12249999999999998</v>
      </c>
    </row>
    <row r="17" spans="2:6" ht="15.75">
      <c r="B17" s="1">
        <v>84</v>
      </c>
      <c r="D17">
        <f t="shared" si="0"/>
        <v>16</v>
      </c>
      <c r="F17">
        <f t="shared" si="2"/>
        <v>0.0256</v>
      </c>
    </row>
    <row r="18" spans="2:6" ht="15.75">
      <c r="B18" s="1">
        <v>85</v>
      </c>
      <c r="D18">
        <f t="shared" si="0"/>
        <v>15</v>
      </c>
      <c r="F18">
        <f t="shared" si="2"/>
        <v>0.0225</v>
      </c>
    </row>
    <row r="19" spans="2:6" ht="15.75">
      <c r="B19" s="1">
        <v>90</v>
      </c>
      <c r="D19">
        <f t="shared" si="0"/>
        <v>10</v>
      </c>
      <c r="F19">
        <f t="shared" si="2"/>
        <v>0.010000000000000002</v>
      </c>
    </row>
    <row r="20" ht="15.75">
      <c r="B20" s="1">
        <v>122</v>
      </c>
    </row>
    <row r="21" ht="15.75">
      <c r="B21" s="1">
        <v>136</v>
      </c>
    </row>
    <row r="22" ht="15.75">
      <c r="B22" s="1">
        <v>165</v>
      </c>
    </row>
    <row r="23" ht="15.75">
      <c r="B23" s="1">
        <v>216</v>
      </c>
    </row>
    <row r="24" ht="15.75">
      <c r="B24" s="1">
        <v>232</v>
      </c>
    </row>
    <row r="25" ht="15.75">
      <c r="B25" s="1">
        <v>320</v>
      </c>
    </row>
    <row r="26" ht="15.75">
      <c r="B26" s="1">
        <v>1099</v>
      </c>
    </row>
    <row r="27" ht="15.75">
      <c r="B27" s="1">
        <v>1637</v>
      </c>
    </row>
    <row r="28" ht="15.75">
      <c r="B28" s="1">
        <v>1642</v>
      </c>
    </row>
    <row r="29" ht="15.75">
      <c r="B29" s="1">
        <v>2327</v>
      </c>
    </row>
    <row r="30" ht="15.75">
      <c r="B30" s="1">
        <v>2482</v>
      </c>
    </row>
    <row r="31" ht="15.75">
      <c r="B31" s="1">
        <v>7117</v>
      </c>
    </row>
    <row r="32" spans="1:7" s="2" customFormat="1" ht="16.5" thickBot="1">
      <c r="A32" s="2" t="s">
        <v>15</v>
      </c>
      <c r="B32" s="3">
        <f aca="true" t="shared" si="4" ref="B32:G32">SUM(B2:B31)</f>
        <v>18000</v>
      </c>
      <c r="C32" s="2">
        <f t="shared" si="4"/>
        <v>1200</v>
      </c>
      <c r="D32" s="2">
        <f t="shared" si="4"/>
        <v>1295</v>
      </c>
      <c r="E32" s="2">
        <f t="shared" si="4"/>
        <v>42</v>
      </c>
      <c r="F32" s="2">
        <f t="shared" si="4"/>
        <v>11.049100000000001</v>
      </c>
      <c r="G32" s="2">
        <f t="shared" si="4"/>
        <v>0.030000000000000006</v>
      </c>
    </row>
    <row r="33" spans="1:3" ht="18.75" thickTop="1">
      <c r="A33" s="5" t="s">
        <v>16</v>
      </c>
      <c r="B33" s="5">
        <v>18</v>
      </c>
      <c r="C33" s="5">
        <v>7</v>
      </c>
    </row>
    <row r="34" spans="1:3" ht="18">
      <c r="A34" s="5" t="s">
        <v>17</v>
      </c>
      <c r="B34" s="5">
        <f>18/30</f>
        <v>0.6</v>
      </c>
      <c r="C34" s="5">
        <f>7/10</f>
        <v>0.7</v>
      </c>
    </row>
    <row r="35" spans="1:3" ht="18">
      <c r="A35" s="5" t="s">
        <v>18</v>
      </c>
      <c r="B35" s="5">
        <f>D32/B32</f>
        <v>0.07194444444444445</v>
      </c>
      <c r="C35" s="5">
        <f>E32/C32</f>
        <v>0.035</v>
      </c>
    </row>
    <row r="36" spans="1:3" ht="18">
      <c r="A36" s="5" t="s">
        <v>20</v>
      </c>
      <c r="B36" s="5">
        <f>B34*B37</f>
        <v>0.43166666666666664</v>
      </c>
      <c r="C36" s="5">
        <f>C34*C37</f>
        <v>0.041999999999999996</v>
      </c>
    </row>
    <row r="37" spans="1:3" ht="18">
      <c r="A37" s="5" t="s">
        <v>19</v>
      </c>
      <c r="B37" s="5">
        <f>D32/(100*B33)</f>
        <v>0.7194444444444444</v>
      </c>
      <c r="C37" s="5">
        <f>E32/(100*C33)</f>
        <v>0.06</v>
      </c>
    </row>
    <row r="38" spans="1:3" ht="18">
      <c r="A38" s="5" t="s">
        <v>21</v>
      </c>
      <c r="B38" s="5">
        <f>F32/30</f>
        <v>0.36830333333333337</v>
      </c>
      <c r="C38" s="5">
        <f>G32/10</f>
        <v>0.0030000000000000005</v>
      </c>
    </row>
    <row r="39" spans="1:3" ht="18">
      <c r="A39" s="5" t="s">
        <v>24</v>
      </c>
      <c r="B39" s="5">
        <f>B34*(POWER(B37,2)+POWER(1-B37,2)*B40^2)</f>
        <v>0.338254943987197</v>
      </c>
      <c r="C39" s="5">
        <f>C34*(POWER(C37,2)+POWER(1-C37,2)*C40^2)</f>
        <v>0.0030799999999999994</v>
      </c>
    </row>
    <row r="40" spans="1:3" ht="18">
      <c r="A40" s="5" t="s">
        <v>25</v>
      </c>
      <c r="B40" s="5">
        <f>STDEV(B2:B11)/AVERAGE(B2:B11)</f>
        <v>0.7657804862272346</v>
      </c>
      <c r="C40" s="5">
        <f>STDEV(C2:C8)/AVERAGE(C2:C8)</f>
        <v>0.030089650263257342</v>
      </c>
    </row>
    <row r="41" spans="1:3" ht="18">
      <c r="A41" s="5"/>
      <c r="B41" s="5"/>
      <c r="C41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pane ySplit="1" topLeftCell="BM2" activePane="bottomLeft" state="frozen"/>
      <selection pane="topLeft" activeCell="A1" sqref="A1"/>
      <selection pane="bottomLeft" activeCell="A44" sqref="A44"/>
    </sheetView>
  </sheetViews>
  <sheetFormatPr defaultColWidth="9.140625" defaultRowHeight="12.75"/>
  <cols>
    <col min="1" max="1" width="28.8515625" style="0" bestFit="1" customWidth="1"/>
  </cols>
  <sheetData>
    <row r="1" spans="1:5" ht="18">
      <c r="A1" s="5"/>
      <c r="B1" s="5" t="s">
        <v>0</v>
      </c>
      <c r="C1" s="5" t="s">
        <v>1</v>
      </c>
      <c r="D1" s="5" t="s">
        <v>2</v>
      </c>
      <c r="E1" s="5" t="s">
        <v>3</v>
      </c>
    </row>
    <row r="2" spans="1:5" ht="18">
      <c r="A2" s="5" t="s">
        <v>5</v>
      </c>
      <c r="B2" s="5">
        <v>72.3</v>
      </c>
      <c r="C2" s="5">
        <v>37.4</v>
      </c>
      <c r="D2" s="5">
        <v>90.6</v>
      </c>
      <c r="E2" s="5">
        <v>60.5</v>
      </c>
    </row>
    <row r="3" spans="1:5" ht="18">
      <c r="A3" s="5" t="s">
        <v>4</v>
      </c>
      <c r="B3" s="5">
        <v>70.8</v>
      </c>
      <c r="C3" s="5">
        <v>34.5</v>
      </c>
      <c r="D3" s="5">
        <v>92.4</v>
      </c>
      <c r="E3" s="5">
        <v>59.5</v>
      </c>
    </row>
    <row r="4" spans="1:5" ht="18">
      <c r="A4" s="5" t="s">
        <v>8</v>
      </c>
      <c r="B4" s="5">
        <v>70.8</v>
      </c>
      <c r="C4" s="5">
        <v>34</v>
      </c>
      <c r="D4" s="5">
        <v>92.4</v>
      </c>
      <c r="E4" s="5">
        <v>59.5</v>
      </c>
    </row>
    <row r="5" spans="1:5" ht="18">
      <c r="A5" s="5" t="s">
        <v>6</v>
      </c>
      <c r="B5" s="5">
        <v>67</v>
      </c>
      <c r="C5" s="5">
        <v>40</v>
      </c>
      <c r="D5" s="5">
        <v>83.3</v>
      </c>
      <c r="E5" s="5">
        <v>58.5</v>
      </c>
    </row>
    <row r="6" spans="1:5" ht="18">
      <c r="A6" s="5" t="s">
        <v>26</v>
      </c>
      <c r="B6" s="5">
        <v>66.6</v>
      </c>
      <c r="C6" s="5">
        <v>38.1</v>
      </c>
      <c r="D6" s="5">
        <v>84</v>
      </c>
      <c r="E6" s="5">
        <v>58.4</v>
      </c>
    </row>
    <row r="7" spans="1:5" ht="18">
      <c r="A7" s="5" t="s">
        <v>7</v>
      </c>
      <c r="B7" s="5">
        <v>63.7</v>
      </c>
      <c r="C7" s="5">
        <v>32.7</v>
      </c>
      <c r="D7" s="5">
        <v>87.4</v>
      </c>
      <c r="E7" s="5">
        <v>55.4</v>
      </c>
    </row>
    <row r="8" spans="1:5" ht="18">
      <c r="A8" s="5" t="s">
        <v>9</v>
      </c>
      <c r="B8" s="5">
        <v>57</v>
      </c>
      <c r="C8" s="5">
        <v>39.5</v>
      </c>
      <c r="D8" s="5">
        <v>74.5</v>
      </c>
      <c r="E8" s="5">
        <v>51.8</v>
      </c>
    </row>
    <row r="9" spans="1:5" ht="18">
      <c r="A9" s="5" t="s">
        <v>10</v>
      </c>
      <c r="B9" s="5">
        <v>54.6</v>
      </c>
      <c r="C9" s="5">
        <v>22.7</v>
      </c>
      <c r="D9" s="5">
        <v>87.6</v>
      </c>
      <c r="E9" s="5">
        <v>48.9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oysteijo</dc:creator>
  <cp:keywords/>
  <dc:description/>
  <cp:lastModifiedBy>jlind</cp:lastModifiedBy>
  <cp:lastPrinted>2007-02-26T12:39:59Z</cp:lastPrinted>
  <dcterms:created xsi:type="dcterms:W3CDTF">2007-02-20T10:30:35Z</dcterms:created>
  <dcterms:modified xsi:type="dcterms:W3CDTF">2007-03-15T13:50:40Z</dcterms:modified>
  <cp:category/>
  <cp:version/>
  <cp:contentType/>
  <cp:contentStatus/>
</cp:coreProperties>
</file>