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ICOK\StatV2017\"/>
    </mc:Choice>
  </mc:AlternateContent>
  <bookViews>
    <workbookView xWindow="720" yWindow="4245" windowWidth="37395" windowHeight="17685"/>
  </bookViews>
  <sheets>
    <sheet name="oppg 2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15" i="1" l="1"/>
  <c r="I33" i="1" l="1"/>
  <c r="D13" i="1"/>
  <c r="D17" i="1" s="1"/>
  <c r="B12" i="1"/>
  <c r="B11" i="1"/>
  <c r="D12" i="1"/>
  <c r="D11" i="1"/>
  <c r="D18" i="1" s="1"/>
  <c r="E9" i="1" l="1"/>
  <c r="E5" i="1"/>
  <c r="E8" i="1"/>
  <c r="E4" i="1"/>
  <c r="E7" i="1"/>
  <c r="E3" i="1"/>
  <c r="E6" i="1"/>
  <c r="E2" i="1"/>
  <c r="D14" i="1"/>
  <c r="D16" i="1" s="1"/>
</calcChain>
</file>

<file path=xl/sharedStrings.xml><?xml version="1.0" encoding="utf-8"?>
<sst xmlns="http://schemas.openxmlformats.org/spreadsheetml/2006/main" count="14" uniqueCount="14">
  <si>
    <t>år</t>
  </si>
  <si>
    <t>hvete</t>
  </si>
  <si>
    <t>bygg</t>
  </si>
  <si>
    <t>gjennomsnitt</t>
  </si>
  <si>
    <t>utvalgsvarians</t>
  </si>
  <si>
    <t>utvalgskovarians</t>
  </si>
  <si>
    <t>utvalgskorrelasjon</t>
  </si>
  <si>
    <t>r^2</t>
  </si>
  <si>
    <t>bygg predik</t>
  </si>
  <si>
    <t>t</t>
  </si>
  <si>
    <t>corr(hvete,bygg) =</t>
  </si>
  <si>
    <t>sjekk</t>
  </si>
  <si>
    <t>b hatt</t>
  </si>
  <si>
    <t>a hatt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</si>
</sst>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'oppg 2'!$D$1</c:f>
              <c:strCache>
                <c:ptCount val="1"/>
                <c:pt idx="0">
                  <c:v>bygg</c:v>
                </c:pt>
              </c:strCache>
            </c:strRef>
          </c:tx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7.9068241469816276E-4"/>
                  <c:y val="0.10731809565470983"/>
                </c:manualLayout>
              </c:layout>
              <c:numFmt formatCode="General" sourceLinked="0"/>
            </c:trendlineLbl>
          </c:trendline>
          <c:xVal>
            <c:numRef>
              <c:f>'oppg 2'!$B$2:$B$9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'oppg 2'!$D$2:$D$9</c:f>
              <c:numCache>
                <c:formatCode>General</c:formatCode>
                <c:ptCount val="8"/>
                <c:pt idx="0">
                  <c:v>101.6</c:v>
                </c:pt>
                <c:pt idx="1">
                  <c:v>90.6</c:v>
                </c:pt>
                <c:pt idx="2">
                  <c:v>89.9</c:v>
                </c:pt>
                <c:pt idx="3">
                  <c:v>91.4</c:v>
                </c:pt>
                <c:pt idx="4">
                  <c:v>87.9</c:v>
                </c:pt>
                <c:pt idx="5">
                  <c:v>68.599999999999994</c:v>
                </c:pt>
                <c:pt idx="6">
                  <c:v>68.5</c:v>
                </c:pt>
                <c:pt idx="7">
                  <c:v>68.8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42-4C4D-A7A7-0B06366DA5B0}"/>
            </c:ext>
          </c:extLst>
        </c:ser>
        <c:ser>
          <c:idx val="1"/>
          <c:order val="1"/>
          <c:tx>
            <c:strRef>
              <c:f>'oppg 2'!$E$1</c:f>
              <c:strCache>
                <c:ptCount val="1"/>
                <c:pt idx="0">
                  <c:v>bygg predik</c:v>
                </c:pt>
              </c:strCache>
            </c:strRef>
          </c:tx>
          <c:marker>
            <c:symbol val="none"/>
          </c:marker>
          <c:xVal>
            <c:numRef>
              <c:f>'oppg 2'!$A$2:$A$9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xVal>
          <c:yVal>
            <c:numRef>
              <c:f>'oppg 2'!$E$2:$E$9</c:f>
              <c:numCache>
                <c:formatCode>0.0</c:formatCode>
                <c:ptCount val="8"/>
                <c:pt idx="0">
                  <c:v>100.39166666666665</c:v>
                </c:pt>
                <c:pt idx="1">
                  <c:v>95.540476190476184</c:v>
                </c:pt>
                <c:pt idx="2">
                  <c:v>90.689285714285703</c:v>
                </c:pt>
                <c:pt idx="3">
                  <c:v>85.838095238095235</c:v>
                </c:pt>
                <c:pt idx="4">
                  <c:v>80.986904761904754</c:v>
                </c:pt>
                <c:pt idx="5">
                  <c:v>76.135714285714272</c:v>
                </c:pt>
                <c:pt idx="6">
                  <c:v>71.284523809523805</c:v>
                </c:pt>
                <c:pt idx="7">
                  <c:v>66.433333333333337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42-4C4D-A7A7-0B06366DA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46304"/>
        <c:axId val="58947840"/>
      </c:scatterChart>
      <c:valAx>
        <c:axId val="58946304"/>
        <c:scaling>
          <c:orientation val="minMax"/>
          <c:max val="8"/>
        </c:scaling>
        <c:delete val="0"/>
        <c:axPos val="b"/>
        <c:numFmt formatCode="General" sourceLinked="1"/>
        <c:majorTickMark val="out"/>
        <c:minorTickMark val="none"/>
        <c:tickLblPos val="nextTo"/>
        <c:crossAx val="58947840"/>
        <c:crosses val="autoZero"/>
        <c:crossBetween val="midCat"/>
      </c:valAx>
      <c:valAx>
        <c:axId val="58947840"/>
        <c:scaling>
          <c:orientation val="minMax"/>
          <c:max val="120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946304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'oppg 2'!$C$1</c:f>
              <c:strCache>
                <c:ptCount val="1"/>
                <c:pt idx="0">
                  <c:v>hvete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2.0030621172353455E-3"/>
                  <c:y val="-2.2830635753864102E-2"/>
                </c:manualLayout>
              </c:layout>
              <c:numFmt formatCode="General" sourceLinked="0"/>
            </c:trendlineLbl>
          </c:trendline>
          <c:xVal>
            <c:numRef>
              <c:f>'oppg 2'!$B$2:$B$9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'oppg 2'!$C$2:$C$9</c:f>
              <c:numCache>
                <c:formatCode>General</c:formatCode>
                <c:ptCount val="8"/>
                <c:pt idx="0">
                  <c:v>46.2</c:v>
                </c:pt>
                <c:pt idx="1">
                  <c:v>44.7</c:v>
                </c:pt>
                <c:pt idx="2">
                  <c:v>65.2</c:v>
                </c:pt>
                <c:pt idx="3">
                  <c:v>78.900000000000006</c:v>
                </c:pt>
                <c:pt idx="4">
                  <c:v>75.2</c:v>
                </c:pt>
                <c:pt idx="5">
                  <c:v>68.3</c:v>
                </c:pt>
                <c:pt idx="6">
                  <c:v>85.4</c:v>
                </c:pt>
                <c:pt idx="7">
                  <c:v>93.5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A8-40A5-9E12-184CF396E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73568"/>
        <c:axId val="59712640"/>
      </c:scatterChart>
      <c:valAx>
        <c:axId val="589735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crossAx val="59712640"/>
        <c:crosses val="autoZero"/>
        <c:crossBetween val="midCat"/>
      </c:valAx>
      <c:valAx>
        <c:axId val="59712640"/>
        <c:scaling>
          <c:orientation val="minMax"/>
          <c:max val="120"/>
          <c:min val="40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crossAx val="58973568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'oppg 2'!$C$2:$C$9</c:f>
              <c:numCache>
                <c:formatCode>General</c:formatCode>
                <c:ptCount val="8"/>
                <c:pt idx="0">
                  <c:v>46.2</c:v>
                </c:pt>
                <c:pt idx="1">
                  <c:v>44.7</c:v>
                </c:pt>
                <c:pt idx="2">
                  <c:v>65.2</c:v>
                </c:pt>
                <c:pt idx="3">
                  <c:v>78.900000000000006</c:v>
                </c:pt>
                <c:pt idx="4">
                  <c:v>75.2</c:v>
                </c:pt>
                <c:pt idx="5">
                  <c:v>68.3</c:v>
                </c:pt>
                <c:pt idx="6">
                  <c:v>85.4</c:v>
                </c:pt>
                <c:pt idx="7">
                  <c:v>93.5</c:v>
                </c:pt>
              </c:numCache>
            </c:numRef>
          </c:xVal>
          <c:yVal>
            <c:numRef>
              <c:f>'oppg 2'!$D$2:$D$9</c:f>
              <c:numCache>
                <c:formatCode>General</c:formatCode>
                <c:ptCount val="8"/>
                <c:pt idx="0">
                  <c:v>101.6</c:v>
                </c:pt>
                <c:pt idx="1">
                  <c:v>90.6</c:v>
                </c:pt>
                <c:pt idx="2">
                  <c:v>89.9</c:v>
                </c:pt>
                <c:pt idx="3">
                  <c:v>91.4</c:v>
                </c:pt>
                <c:pt idx="4">
                  <c:v>87.9</c:v>
                </c:pt>
                <c:pt idx="5">
                  <c:v>68.599999999999994</c:v>
                </c:pt>
                <c:pt idx="6">
                  <c:v>68.5</c:v>
                </c:pt>
                <c:pt idx="7">
                  <c:v>68.8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ED-4B76-9F03-383DB544D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40928"/>
        <c:axId val="59742848"/>
      </c:scatterChart>
      <c:valAx>
        <c:axId val="59740928"/>
        <c:scaling>
          <c:orientation val="minMax"/>
          <c:max val="12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hvete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42848"/>
        <c:crosses val="autoZero"/>
        <c:crossBetween val="midCat"/>
      </c:valAx>
      <c:valAx>
        <c:axId val="59742848"/>
        <c:scaling>
          <c:orientation val="minMax"/>
          <c:max val="120"/>
          <c:min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bygg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40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157162</xdr:rowOff>
    </xdr:from>
    <xdr:to>
      <xdr:col>13</xdr:col>
      <xdr:colOff>304800</xdr:colOff>
      <xdr:row>15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22</xdr:col>
      <xdr:colOff>304800</xdr:colOff>
      <xdr:row>15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16</xdr:row>
      <xdr:rowOff>157162</xdr:rowOff>
    </xdr:from>
    <xdr:to>
      <xdr:col>13</xdr:col>
      <xdr:colOff>333375</xdr:colOff>
      <xdr:row>31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28" sqref="D28"/>
    </sheetView>
  </sheetViews>
  <sheetFormatPr defaultRowHeight="15" x14ac:dyDescent="0.25"/>
  <sheetData>
    <row r="1" spans="1:5" x14ac:dyDescent="0.25">
      <c r="A1" t="s">
        <v>0</v>
      </c>
      <c r="B1" t="s">
        <v>9</v>
      </c>
      <c r="C1" t="s">
        <v>1</v>
      </c>
      <c r="D1" t="s">
        <v>2</v>
      </c>
      <c r="E1" t="s">
        <v>8</v>
      </c>
    </row>
    <row r="2" spans="1:5" x14ac:dyDescent="0.25">
      <c r="A2">
        <v>2001</v>
      </c>
      <c r="B2">
        <v>1</v>
      </c>
      <c r="C2">
        <v>46.2</v>
      </c>
      <c r="D2">
        <v>101.6</v>
      </c>
      <c r="E2" s="1">
        <f t="shared" ref="E2:E9" si="0">D$18+D$17*B2</f>
        <v>100.39166666666665</v>
      </c>
    </row>
    <row r="3" spans="1:5" x14ac:dyDescent="0.25">
      <c r="A3">
        <v>2002</v>
      </c>
      <c r="B3">
        <v>2</v>
      </c>
      <c r="C3">
        <v>44.7</v>
      </c>
      <c r="D3">
        <v>90.6</v>
      </c>
      <c r="E3" s="1">
        <f t="shared" si="0"/>
        <v>95.540476190476184</v>
      </c>
    </row>
    <row r="4" spans="1:5" x14ac:dyDescent="0.25">
      <c r="A4">
        <v>2003</v>
      </c>
      <c r="B4">
        <v>3</v>
      </c>
      <c r="C4">
        <v>65.2</v>
      </c>
      <c r="D4">
        <v>89.9</v>
      </c>
      <c r="E4" s="1">
        <f t="shared" si="0"/>
        <v>90.689285714285703</v>
      </c>
    </row>
    <row r="5" spans="1:5" x14ac:dyDescent="0.25">
      <c r="A5">
        <v>2004</v>
      </c>
      <c r="B5">
        <v>4</v>
      </c>
      <c r="C5">
        <v>78.900000000000006</v>
      </c>
      <c r="D5">
        <v>91.4</v>
      </c>
      <c r="E5" s="1">
        <f t="shared" si="0"/>
        <v>85.838095238095235</v>
      </c>
    </row>
    <row r="6" spans="1:5" x14ac:dyDescent="0.25">
      <c r="A6">
        <v>2005</v>
      </c>
      <c r="B6">
        <v>5</v>
      </c>
      <c r="C6">
        <v>75.2</v>
      </c>
      <c r="D6">
        <v>87.9</v>
      </c>
      <c r="E6" s="1">
        <f t="shared" si="0"/>
        <v>80.986904761904754</v>
      </c>
    </row>
    <row r="7" spans="1:5" x14ac:dyDescent="0.25">
      <c r="A7">
        <v>2006</v>
      </c>
      <c r="B7">
        <v>6</v>
      </c>
      <c r="C7">
        <v>68.3</v>
      </c>
      <c r="D7">
        <v>68.599999999999994</v>
      </c>
      <c r="E7" s="1">
        <f t="shared" si="0"/>
        <v>76.135714285714272</v>
      </c>
    </row>
    <row r="8" spans="1:5" x14ac:dyDescent="0.25">
      <c r="A8">
        <v>2007</v>
      </c>
      <c r="B8">
        <v>7</v>
      </c>
      <c r="C8">
        <v>85.4</v>
      </c>
      <c r="D8">
        <v>68.5</v>
      </c>
      <c r="E8" s="1">
        <f t="shared" si="0"/>
        <v>71.284523809523805</v>
      </c>
    </row>
    <row r="9" spans="1:5" x14ac:dyDescent="0.25">
      <c r="A9">
        <v>2008</v>
      </c>
      <c r="B9">
        <v>8</v>
      </c>
      <c r="C9">
        <v>93.5</v>
      </c>
      <c r="D9">
        <v>68.8</v>
      </c>
      <c r="E9" s="1">
        <f t="shared" si="0"/>
        <v>66.433333333333337</v>
      </c>
    </row>
    <row r="11" spans="1:5" x14ac:dyDescent="0.25">
      <c r="B11">
        <f>AVERAGE(B2:B9)</f>
        <v>4.5</v>
      </c>
      <c r="D11">
        <f>AVERAGE(D2:D9)</f>
        <v>83.412499999999994</v>
      </c>
      <c r="E11" t="s">
        <v>3</v>
      </c>
    </row>
    <row r="12" spans="1:5" x14ac:dyDescent="0.25">
      <c r="B12">
        <f>_xlfn.VAR.S(B2:B9)</f>
        <v>6</v>
      </c>
      <c r="D12">
        <f>_xlfn.VAR.S(D2:D9)</f>
        <v>166.25553571428776</v>
      </c>
      <c r="E12" t="s">
        <v>4</v>
      </c>
    </row>
    <row r="13" spans="1:5" x14ac:dyDescent="0.25">
      <c r="D13">
        <f>_xlfn.COVARIANCE.S(B2:B9,D2:D9)</f>
        <v>-29.107142857142854</v>
      </c>
      <c r="E13" t="s">
        <v>5</v>
      </c>
    </row>
    <row r="14" spans="1:5" x14ac:dyDescent="0.25">
      <c r="D14">
        <f>D13/SQRT(B12*D12)</f>
        <v>-0.92158605559390838</v>
      </c>
      <c r="E14" t="s">
        <v>6</v>
      </c>
    </row>
    <row r="15" spans="1:5" x14ac:dyDescent="0.25">
      <c r="D15">
        <f>CORREL(B2:B9,D2:D9)</f>
        <v>-0.92158605559391393</v>
      </c>
      <c r="E15" t="s">
        <v>11</v>
      </c>
    </row>
    <row r="16" spans="1:5" x14ac:dyDescent="0.25">
      <c r="D16">
        <f>D14^2</f>
        <v>0.84932085786513845</v>
      </c>
      <c r="E16" t="s">
        <v>7</v>
      </c>
    </row>
    <row r="17" spans="4:5" x14ac:dyDescent="0.25">
      <c r="D17">
        <f>D13/B12</f>
        <v>-4.8511904761904754</v>
      </c>
      <c r="E17" t="s">
        <v>12</v>
      </c>
    </row>
    <row r="18" spans="4:5" x14ac:dyDescent="0.25">
      <c r="D18">
        <f>D11-D17*B11</f>
        <v>105.24285714285713</v>
      </c>
      <c r="E18" t="s">
        <v>13</v>
      </c>
    </row>
    <row r="33" spans="7:9" x14ac:dyDescent="0.25">
      <c r="G33" t="s">
        <v>10</v>
      </c>
      <c r="I33">
        <f>CORREL(C2:C9,D2:D9)</f>
        <v>-0.69865439302635024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oppg 2</vt:lpstr>
      <vt:lpstr>Sheet3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Keilman</dc:creator>
  <cp:lastModifiedBy>Nico Keilman</cp:lastModifiedBy>
  <dcterms:created xsi:type="dcterms:W3CDTF">2015-04-13T11:06:23Z</dcterms:created>
  <dcterms:modified xsi:type="dcterms:W3CDTF">2017-04-05T11:06:04Z</dcterms:modified>
</cp:coreProperties>
</file>